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<sst xmlns="http://schemas.openxmlformats.org/spreadsheetml/2006/main" count="253" uniqueCount="122">
  <si>
    <t>Univerzitet u Beogradu</t>
  </si>
  <si>
    <t>Fizički fakultet</t>
  </si>
  <si>
    <t>PREDLOG  FINANSIJSKOG PLANA ZA 2026. GODINU</t>
  </si>
  <si>
    <t>- Ustanove visokog obrazovanje su od 01/01/2026 uključene u Sistem za pripremu, izvršenje, računovodstvo i izveštavanje</t>
  </si>
  <si>
    <t xml:space="preserve">(SPIRI). </t>
  </si>
  <si>
    <t>Ovim sistemom je predviđeno da se samo uplate Ministarstva prosvete smatraju izvorom 01 (budžetska sredstva) dok su svi</t>
  </si>
  <si>
    <t>ostali prihodi prikazani na izvoru 04 (sopstvena sredstva). To važi i za uplate Ministarstva nauke i Fonda za nauku.</t>
  </si>
  <si>
    <t>Predlog plana je prenet iz aplikacije IFISuP (planiranje u prosveti) uz neophodne korekcije:</t>
  </si>
  <si>
    <t>- planirana sredstva od Ministarstva nauke su prebačena na izvor 04</t>
  </si>
  <si>
    <t>- pdv u SPIRI mora biti iskazan ili kao korekcija prihoda ili trošak, povećan je iznos na kontu 4821 dok se ne dobiju</t>
  </si>
  <si>
    <t>detaljnije instrukcije</t>
  </si>
  <si>
    <t>Predlog finansijskog   plana je podeljen prema programima i programskim aktivnostima kao i prema izvorima sredstava</t>
  </si>
  <si>
    <t>Funkcija 940- Visoko obrazovanje</t>
  </si>
  <si>
    <t>Izvor finansiranja 01- Opsti prihodi i primanja iz budzeta</t>
  </si>
  <si>
    <t>Izvor finansiranja 04- Sopstveni prihodi budzetskih korisnika</t>
  </si>
  <si>
    <t xml:space="preserve">Izvor finansiranja 06- EU projekti (donacije od medjunarodnih organizacija) </t>
  </si>
  <si>
    <t>Programska aktivnost 0001- Podrška realizaciji opšteg interesa u naučno istraživačkoj delatnosti</t>
  </si>
  <si>
    <t>Programska aktivnost 0004- Podrska radu Univerziteta u Beogradu</t>
  </si>
  <si>
    <t>Programska aktivnost 0013- Podrska realizaciji doktorskih studija</t>
  </si>
  <si>
    <t>Programska aktivnost 0003- Modernizacija infrastrukture ustanova visokog obrazovanja</t>
  </si>
  <si>
    <t>Minimalna zarada za 2026. će iznositi 371 din/h neto</t>
  </si>
  <si>
    <t>Neoporezivi deo plata  se povećava sa dosadašnjih 28.423 na 34.221 dinar</t>
  </si>
  <si>
    <t>Nova cena rada od plate za januar će iznositi  5.838,53 dinara neto.</t>
  </si>
  <si>
    <t>U SPIRI je trenutno učitano aproprijacija na budžetskom računu u iznosu 377.146.000 dinara</t>
  </si>
  <si>
    <t>Pregled je dat u nastavku plana, očekuje sa da će Ministarstvo korigovati iznose naknadno.</t>
  </si>
  <si>
    <t>PREDLOG FINANSIJSKOG PLANA</t>
  </si>
  <si>
    <t>sopstvena sredstva</t>
  </si>
  <si>
    <t>budžet- prosveta i doktorske</t>
  </si>
  <si>
    <t>nauka, sopstvena, Fond za nauku...</t>
  </si>
  <si>
    <t>donacije</t>
  </si>
  <si>
    <t>ukupno</t>
  </si>
  <si>
    <t>budzet:</t>
  </si>
  <si>
    <t>prosveta 01</t>
  </si>
  <si>
    <t>izvor 04</t>
  </si>
  <si>
    <t>izvor 06</t>
  </si>
  <si>
    <t>sa 0004</t>
  </si>
  <si>
    <t>sa 0013</t>
  </si>
  <si>
    <t>940-2005-0004</t>
  </si>
  <si>
    <t>plate</t>
  </si>
  <si>
    <t>pio</t>
  </si>
  <si>
    <t>zdravstvo</t>
  </si>
  <si>
    <t>paketići</t>
  </si>
  <si>
    <t>otpremnina i pomoć</t>
  </si>
  <si>
    <t>pomoć u med.lečenju</t>
  </si>
  <si>
    <t>naknada troškova za zap.</t>
  </si>
  <si>
    <t>nagrade zaposlenima</t>
  </si>
  <si>
    <t>bankarske provizije</t>
  </si>
  <si>
    <t>01-2005-0013</t>
  </si>
  <si>
    <t>01-2005-0004</t>
  </si>
  <si>
    <t>energetske usluge</t>
  </si>
  <si>
    <t>komunalne usluge</t>
  </si>
  <si>
    <t>usluge komunikacija</t>
  </si>
  <si>
    <t>troškovi osiguranja</t>
  </si>
  <si>
    <t>zakup imovine i opreme</t>
  </si>
  <si>
    <t>ostali troškovi</t>
  </si>
  <si>
    <t>sl.put u zemlji</t>
  </si>
  <si>
    <t>sl.put inostranstvo</t>
  </si>
  <si>
    <t>troš.put u okviru red. rada</t>
  </si>
  <si>
    <t>admin.usluge</t>
  </si>
  <si>
    <t>kompjuterske usluge</t>
  </si>
  <si>
    <t>obraz.i usavrš.</t>
  </si>
  <si>
    <t>usluge informisanja</t>
  </si>
  <si>
    <t>stručne usluge</t>
  </si>
  <si>
    <t>usluge za dom.ugostitelj.</t>
  </si>
  <si>
    <t>reprezentacija</t>
  </si>
  <si>
    <t>ostale opšte usluge</t>
  </si>
  <si>
    <t>usluge obraz.kulture,sporta</t>
  </si>
  <si>
    <t>medicinske usluge</t>
  </si>
  <si>
    <t>usluge nauke</t>
  </si>
  <si>
    <t>specij.usluge-ostalo</t>
  </si>
  <si>
    <t>tekuće popravke zgrade</t>
  </si>
  <si>
    <t>održavanje opreme</t>
  </si>
  <si>
    <t>admin.materijal</t>
  </si>
  <si>
    <t>materijal za obr.i usavrš.</t>
  </si>
  <si>
    <t>materijal za saob.</t>
  </si>
  <si>
    <t>mat.za nauku</t>
  </si>
  <si>
    <t>mater.za obraz.sport</t>
  </si>
  <si>
    <t>lab.materijal</t>
  </si>
  <si>
    <t>mater.za higijenu</t>
  </si>
  <si>
    <t>materijal za posebne namene</t>
  </si>
  <si>
    <t>dotacije ostalim neprof.inst.</t>
  </si>
  <si>
    <t>ostali porezi</t>
  </si>
  <si>
    <t>obavezne takse</t>
  </si>
  <si>
    <t>kapitalno održavanje</t>
  </si>
  <si>
    <t>administrativna oprema</t>
  </si>
  <si>
    <t>oprema za obraz.nauku</t>
  </si>
  <si>
    <t>nematerijalna imovina</t>
  </si>
  <si>
    <t>Trenutno učitane aproprijacije na izvoru 01</t>
  </si>
  <si>
    <t>očekuje se dodatno učitavanje aproprijacija</t>
  </si>
  <si>
    <t>Ministarstvo prosvete</t>
  </si>
  <si>
    <t>Budžetska sredstva trenutno odobrena u SPIRI</t>
  </si>
  <si>
    <t>broj konta</t>
  </si>
  <si>
    <t>izvor</t>
  </si>
  <si>
    <t>2005</t>
  </si>
  <si>
    <t>0004</t>
  </si>
  <si>
    <t>411000</t>
  </si>
  <si>
    <t>01</t>
  </si>
  <si>
    <t>plate, dodaci</t>
  </si>
  <si>
    <t>940</t>
  </si>
  <si>
    <t>412000</t>
  </si>
  <si>
    <t>doprinosi-poslodavac</t>
  </si>
  <si>
    <t>413000</t>
  </si>
  <si>
    <t>naknade u naturi</t>
  </si>
  <si>
    <t>414000</t>
  </si>
  <si>
    <t>socijalna davanja</t>
  </si>
  <si>
    <t>415000</t>
  </si>
  <si>
    <t>naknade troškova za zaposlene</t>
  </si>
  <si>
    <t>416000</t>
  </si>
  <si>
    <t>421000</t>
  </si>
  <si>
    <t>stalni troškovi</t>
  </si>
  <si>
    <t>422000</t>
  </si>
  <si>
    <t>troškovi putovanja</t>
  </si>
  <si>
    <t>423000</t>
  </si>
  <si>
    <t>usluge po ugovoru</t>
  </si>
  <si>
    <t>424000</t>
  </si>
  <si>
    <t>specijalizovane usluge</t>
  </si>
  <si>
    <t>0013</t>
  </si>
  <si>
    <t>specijalizovane usluge-doktorske</t>
  </si>
  <si>
    <t>426000</t>
  </si>
  <si>
    <t>materijal</t>
  </si>
  <si>
    <t>482000</t>
  </si>
  <si>
    <t>porezi, takse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</si>
</sst>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Aptos Narrow"/>
      <charset val="238"/>
      <scheme val="minor"/>
    </font>
    <font>
      <b/>
      <sz val="14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/>
    <xf numFmtId="14" fontId="0" fillId="0" borderId="0" xfId="0" applyNumberFormat="1"/>
    <xf numFmtId="0" fontId="1" fillId="0" borderId="0" xfId="0" applyFont="1"/>
    <xf numFmtId="49" fontId="0" fillId="0" borderId="0" xfId="0" applyNumberFormat="1"/>
    <xf numFmtId="17" fontId="0" fillId="0" borderId="0" xfId="0" applyNumberFormat="1"/>
    <xf numFmtId="17" fontId="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/>
    <xf numFmtId="3" fontId="0" fillId="2" borderId="1" xfId="0" applyNumberFormat="1" applyFill="1" applyBorder="1"/>
    <xf numFmtId="3" fontId="0" fillId="2" borderId="0" xfId="0" applyNumberFormat="1" applyFill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49" fontId="2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5"/>
  <sheetViews>
    <sheetView tabSelected="1" topLeftCell="A70" workbookViewId="0">
      <selection activeCell="E78" sqref="E78"/>
    </sheetView>
  </sheetViews>
  <sheetFormatPr defaultColWidth="9" defaultRowHeight="14.25"/>
  <cols>
    <col min="1" max="1" width="13.1083333333333" customWidth="1"/>
    <col min="3" max="3" width="26.5583333333333" customWidth="1"/>
    <col min="4" max="4" width="25" customWidth="1"/>
    <col min="5" max="5" width="16.1083333333333" customWidth="1"/>
    <col min="6" max="6" width="20.1083333333333" customWidth="1"/>
    <col min="7" max="7" width="19.3333333333333" customWidth="1"/>
    <col min="8" max="8" width="13.8833333333333" customWidth="1"/>
    <col min="9" max="9" width="15.1083333333333" customWidth="1"/>
    <col min="11" max="11" width="11" customWidth="1"/>
    <col min="12" max="12" width="11.1083333333333" customWidth="1"/>
  </cols>
  <sheetData>
    <row r="1" spans="1:1">
      <c r="A1" t="s">
        <v>0</v>
      </c>
    </row>
    <row r="2" spans="1:1">
      <c r="A2" t="s">
        <v>1</v>
      </c>
    </row>
    <row r="3" ht="18" spans="1:4">
      <c r="A3" s="1">
        <v>46030</v>
      </c>
      <c r="C3" s="2" t="s">
        <v>2</v>
      </c>
      <c r="D3" s="2"/>
    </row>
    <row r="5" spans="1:23">
      <c r="A5" s="3" t="s">
        <v>3</v>
      </c>
      <c r="B5" s="3"/>
      <c r="C5" s="3"/>
      <c r="D5" s="3"/>
      <c r="E5" s="3"/>
      <c r="F5" s="3"/>
      <c r="W5" s="3"/>
    </row>
    <row r="6" spans="1:6">
      <c r="A6" s="3" t="s">
        <v>4</v>
      </c>
      <c r="B6" s="3"/>
      <c r="C6" s="3"/>
      <c r="D6" s="3"/>
      <c r="E6" s="3"/>
      <c r="F6" s="3"/>
    </row>
    <row r="7" spans="1:6">
      <c r="A7" s="3" t="s">
        <v>5</v>
      </c>
      <c r="B7" s="3"/>
      <c r="C7" s="3"/>
      <c r="D7" s="3"/>
      <c r="E7" s="3"/>
      <c r="F7" s="3"/>
    </row>
    <row r="8" spans="1:6">
      <c r="A8" s="3" t="s">
        <v>6</v>
      </c>
      <c r="B8" s="3"/>
      <c r="C8" s="3"/>
      <c r="D8" s="3"/>
      <c r="E8" s="3"/>
      <c r="F8" s="3"/>
    </row>
    <row r="9" spans="1:6">
      <c r="A9" s="3"/>
      <c r="B9" s="3"/>
      <c r="C9" s="3"/>
      <c r="D9" s="3"/>
      <c r="E9" s="3"/>
      <c r="F9" s="3"/>
    </row>
    <row r="10" spans="1:5">
      <c r="A10" s="3" t="s">
        <v>7</v>
      </c>
      <c r="B10" s="3"/>
      <c r="C10" s="3"/>
      <c r="D10" s="3"/>
      <c r="E10" s="3"/>
    </row>
    <row r="11" spans="1:5">
      <c r="A11" s="3" t="s">
        <v>8</v>
      </c>
      <c r="B11" s="3"/>
      <c r="C11" s="3"/>
      <c r="D11" s="3"/>
      <c r="E11" s="3"/>
    </row>
    <row r="12" spans="1:5">
      <c r="A12" s="3" t="s">
        <v>9</v>
      </c>
      <c r="B12" s="3"/>
      <c r="C12" s="3"/>
      <c r="D12" s="3"/>
      <c r="E12" s="3"/>
    </row>
    <row r="13" spans="1:5">
      <c r="A13" s="3" t="s">
        <v>10</v>
      </c>
      <c r="B13" s="3"/>
      <c r="C13" s="3"/>
      <c r="D13" s="3"/>
      <c r="E13" s="3"/>
    </row>
    <row r="14" spans="1:5">
      <c r="A14" s="3"/>
      <c r="B14" s="3"/>
      <c r="C14" s="3"/>
      <c r="D14" s="3"/>
      <c r="E14" s="3"/>
    </row>
    <row r="15" hidden="1" spans="1:5">
      <c r="A15" s="3"/>
      <c r="B15" s="3"/>
      <c r="C15" s="3"/>
      <c r="D15" s="3"/>
      <c r="E15" s="3"/>
    </row>
    <row r="16" hidden="1" spans="1:1">
      <c r="A16" s="4"/>
    </row>
    <row r="17" spans="1:1">
      <c r="A17" s="4" t="s">
        <v>11</v>
      </c>
    </row>
    <row r="18" spans="1:1">
      <c r="A18" s="4"/>
    </row>
    <row r="19" ht="15" spans="1:4">
      <c r="A19" s="5" t="s">
        <v>12</v>
      </c>
      <c r="B19" s="6"/>
      <c r="C19" s="6"/>
      <c r="D19" s="6"/>
    </row>
    <row r="20" spans="1:1">
      <c r="A20" t="s">
        <v>13</v>
      </c>
    </row>
    <row r="21" spans="1:1">
      <c r="A21" t="s">
        <v>14</v>
      </c>
    </row>
    <row r="22" spans="1:1">
      <c r="A22" t="s">
        <v>15</v>
      </c>
    </row>
    <row r="24" spans="1:6">
      <c r="A24" t="s">
        <v>16</v>
      </c>
      <c r="E24" s="7"/>
      <c r="F24" s="7"/>
    </row>
    <row r="25" spans="1:6">
      <c r="A25" t="s">
        <v>17</v>
      </c>
      <c r="E25" s="7"/>
      <c r="F25" s="7"/>
    </row>
    <row r="26" spans="1:6">
      <c r="A26" t="s">
        <v>18</v>
      </c>
      <c r="E26" s="7"/>
      <c r="F26" s="7"/>
    </row>
    <row r="27" spans="1:6">
      <c r="A27" t="s">
        <v>19</v>
      </c>
      <c r="E27" s="7"/>
      <c r="F27" s="7"/>
    </row>
    <row r="28" spans="1:6">
      <c r="A28" s="7"/>
      <c r="B28" s="7"/>
      <c r="C28" s="7"/>
      <c r="D28" s="7"/>
      <c r="E28" s="7"/>
      <c r="F28" s="7"/>
    </row>
    <row r="29" ht="15" hidden="1" spans="1:6">
      <c r="A29" s="8"/>
      <c r="B29" s="8"/>
      <c r="C29" s="8"/>
      <c r="D29" s="8"/>
      <c r="E29" s="9"/>
      <c r="F29" s="7"/>
    </row>
    <row r="30" hidden="1" spans="1:6">
      <c r="A30" s="7"/>
      <c r="B30" s="7"/>
      <c r="C30" s="7"/>
      <c r="D30" s="7"/>
      <c r="E30" s="9"/>
      <c r="F30" s="7"/>
    </row>
    <row r="31" hidden="1" spans="1:6">
      <c r="A31" s="7"/>
      <c r="B31" s="7"/>
      <c r="C31" s="7"/>
      <c r="D31" s="7"/>
      <c r="E31" s="7"/>
      <c r="F31" s="7"/>
    </row>
    <row r="32" hidden="1" spans="1:6">
      <c r="A32" s="7"/>
      <c r="B32" s="7"/>
      <c r="C32" s="7"/>
      <c r="D32" s="7"/>
      <c r="E32" s="7"/>
      <c r="F32" s="7"/>
    </row>
    <row r="33" spans="1:6">
      <c r="A33" t="s">
        <v>20</v>
      </c>
      <c r="D33" s="3"/>
      <c r="E33" s="3"/>
      <c r="F33" s="3"/>
    </row>
    <row r="34" spans="1:3">
      <c r="A34" s="3" t="s">
        <v>21</v>
      </c>
      <c r="B34" s="3"/>
      <c r="C34" s="3"/>
    </row>
    <row r="35" spans="1:3">
      <c r="A35" s="3" t="s">
        <v>22</v>
      </c>
      <c r="B35" s="3"/>
      <c r="C35" s="3"/>
    </row>
    <row r="36" spans="4:6">
      <c r="D36" s="3"/>
      <c r="E36" s="3"/>
      <c r="F36" s="3"/>
    </row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spans="1:1">
      <c r="A55" t="s">
        <v>23</v>
      </c>
    </row>
    <row r="56" spans="1:3">
      <c r="A56" t="s">
        <v>24</v>
      </c>
      <c r="C56" s="10"/>
    </row>
    <row r="57" spans="3:3">
      <c r="C57" s="10"/>
    </row>
    <row r="58" spans="3:5">
      <c r="C58" s="10"/>
      <c r="E58" t="s">
        <v>25</v>
      </c>
    </row>
    <row r="59" spans="5:9">
      <c r="E59" t="s">
        <v>26</v>
      </c>
      <c r="I59" s="10"/>
    </row>
    <row r="60" spans="4:11">
      <c r="D60" t="s">
        <v>27</v>
      </c>
      <c r="E60" t="s">
        <v>28</v>
      </c>
      <c r="F60" t="s">
        <v>29</v>
      </c>
      <c r="G60" t="s">
        <v>30</v>
      </c>
      <c r="K60" t="s">
        <v>31</v>
      </c>
    </row>
    <row r="61" spans="4:12">
      <c r="D61" t="s">
        <v>32</v>
      </c>
      <c r="E61" t="s">
        <v>33</v>
      </c>
      <c r="F61" t="s">
        <v>34</v>
      </c>
      <c r="K61" t="s">
        <v>35</v>
      </c>
      <c r="L61" t="s">
        <v>36</v>
      </c>
    </row>
    <row r="62" spans="1:12">
      <c r="A62" s="11" t="s">
        <v>37</v>
      </c>
      <c r="B62" s="11">
        <v>4111</v>
      </c>
      <c r="C62" s="11" t="s">
        <v>38</v>
      </c>
      <c r="D62" s="12">
        <v>310000000</v>
      </c>
      <c r="E62" s="12">
        <v>99000000</v>
      </c>
      <c r="F62" s="12">
        <v>1000000</v>
      </c>
      <c r="G62" s="12">
        <f>D62+E62+F62</f>
        <v>410000000</v>
      </c>
      <c r="K62" s="12">
        <f>SUMIF(A62:A148,A62,D62:D148)+SUMIF(A62:A148,A72,D62:D148)</f>
        <v>441585000</v>
      </c>
      <c r="L62" s="12">
        <f>SUMIF(A62:A148,A73,D62:D148)</f>
        <v>8670000</v>
      </c>
    </row>
    <row r="63" spans="1:7">
      <c r="A63" s="11" t="s">
        <v>37</v>
      </c>
      <c r="B63" s="11">
        <v>4121</v>
      </c>
      <c r="C63" s="11" t="s">
        <v>39</v>
      </c>
      <c r="D63" s="12">
        <f>D62*0.1</f>
        <v>31000000</v>
      </c>
      <c r="E63" s="12">
        <f>E62*0.1</f>
        <v>9900000</v>
      </c>
      <c r="F63" s="12">
        <v>100000</v>
      </c>
      <c r="G63" s="12">
        <f t="shared" ref="G63:G126" si="0">D63+E63+F63</f>
        <v>41000000</v>
      </c>
    </row>
    <row r="64" spans="1:12">
      <c r="A64" s="11" t="s">
        <v>37</v>
      </c>
      <c r="B64" s="11">
        <v>4122</v>
      </c>
      <c r="C64" s="11" t="s">
        <v>40</v>
      </c>
      <c r="D64" s="12">
        <f>D62*0.0515</f>
        <v>15965000</v>
      </c>
      <c r="E64" s="12">
        <f>E62*0.0515</f>
        <v>5098500</v>
      </c>
      <c r="F64" s="12">
        <v>51500</v>
      </c>
      <c r="G64" s="12">
        <f t="shared" si="0"/>
        <v>21115000</v>
      </c>
      <c r="K64" t="s">
        <v>30</v>
      </c>
      <c r="L64" s="13">
        <f>K62+L62</f>
        <v>450255000</v>
      </c>
    </row>
    <row r="65" spans="1:7">
      <c r="A65" s="11" t="s">
        <v>37</v>
      </c>
      <c r="B65" s="11">
        <v>4131</v>
      </c>
      <c r="C65" s="11" t="s">
        <v>41</v>
      </c>
      <c r="D65" s="12">
        <v>600000</v>
      </c>
      <c r="E65" s="12">
        <v>600000</v>
      </c>
      <c r="F65" s="12"/>
      <c r="G65" s="12">
        <f t="shared" si="0"/>
        <v>1200000</v>
      </c>
    </row>
    <row r="66" spans="1:7">
      <c r="A66" s="11" t="s">
        <v>37</v>
      </c>
      <c r="B66" s="11">
        <v>4143</v>
      </c>
      <c r="C66" s="11" t="s">
        <v>42</v>
      </c>
      <c r="D66" s="12">
        <v>6000000</v>
      </c>
      <c r="E66" s="12">
        <v>2000000</v>
      </c>
      <c r="F66" s="12"/>
      <c r="G66" s="12">
        <f t="shared" si="0"/>
        <v>8000000</v>
      </c>
    </row>
    <row r="67" spans="1:7">
      <c r="A67" s="11" t="s">
        <v>37</v>
      </c>
      <c r="B67" s="11">
        <v>4144</v>
      </c>
      <c r="C67" s="11" t="s">
        <v>43</v>
      </c>
      <c r="D67" s="12">
        <v>1400000</v>
      </c>
      <c r="E67" s="12">
        <v>500000</v>
      </c>
      <c r="F67" s="12"/>
      <c r="G67" s="12">
        <f t="shared" si="0"/>
        <v>1900000</v>
      </c>
    </row>
    <row r="68" spans="1:7">
      <c r="A68" s="11" t="s">
        <v>37</v>
      </c>
      <c r="B68" s="11">
        <v>4151</v>
      </c>
      <c r="C68" s="11" t="s">
        <v>44</v>
      </c>
      <c r="D68" s="12">
        <f>(2200*150*12)</f>
        <v>3960000</v>
      </c>
      <c r="E68" s="12">
        <v>4200000</v>
      </c>
      <c r="F68" s="12"/>
      <c r="G68" s="12">
        <f t="shared" si="0"/>
        <v>8160000</v>
      </c>
    </row>
    <row r="69" spans="1:7">
      <c r="A69" s="11" t="s">
        <v>37</v>
      </c>
      <c r="B69" s="11">
        <v>4161</v>
      </c>
      <c r="C69" s="11" t="s">
        <v>45</v>
      </c>
      <c r="D69" s="12">
        <v>6200000</v>
      </c>
      <c r="E69" s="12">
        <v>2000000</v>
      </c>
      <c r="F69" s="12"/>
      <c r="G69" s="12">
        <f t="shared" si="0"/>
        <v>8200000</v>
      </c>
    </row>
    <row r="70" spans="1:7">
      <c r="A70" s="11" t="s">
        <v>37</v>
      </c>
      <c r="B70" s="11">
        <v>4211</v>
      </c>
      <c r="C70" s="11" t="s">
        <v>46</v>
      </c>
      <c r="D70" s="12">
        <v>350000</v>
      </c>
      <c r="E70" s="12">
        <v>650000</v>
      </c>
      <c r="F70" s="12"/>
      <c r="G70" s="12">
        <f t="shared" si="0"/>
        <v>1000000</v>
      </c>
    </row>
    <row r="71" spans="1:7">
      <c r="A71" s="11" t="s">
        <v>47</v>
      </c>
      <c r="B71" s="11">
        <v>4211</v>
      </c>
      <c r="C71" s="11" t="s">
        <v>46</v>
      </c>
      <c r="D71" s="14">
        <v>10000</v>
      </c>
      <c r="E71" s="12"/>
      <c r="F71" s="12">
        <v>150000</v>
      </c>
      <c r="G71" s="12">
        <f t="shared" si="0"/>
        <v>160000</v>
      </c>
    </row>
    <row r="72" spans="1:7">
      <c r="A72" s="11" t="s">
        <v>48</v>
      </c>
      <c r="B72" s="11">
        <v>4212</v>
      </c>
      <c r="C72" s="11" t="s">
        <v>49</v>
      </c>
      <c r="D72" s="14">
        <v>21000000</v>
      </c>
      <c r="E72" s="12">
        <v>6500000</v>
      </c>
      <c r="F72" s="12">
        <v>100000</v>
      </c>
      <c r="G72" s="12">
        <f t="shared" si="0"/>
        <v>27600000</v>
      </c>
    </row>
    <row r="73" spans="1:7">
      <c r="A73" s="11" t="s">
        <v>47</v>
      </c>
      <c r="B73" s="11">
        <v>4212</v>
      </c>
      <c r="C73" s="11"/>
      <c r="D73" s="14"/>
      <c r="E73" s="12"/>
      <c r="F73" s="12"/>
      <c r="G73" s="12">
        <f t="shared" si="0"/>
        <v>0</v>
      </c>
    </row>
    <row r="74" spans="1:7">
      <c r="A74" s="11" t="s">
        <v>37</v>
      </c>
      <c r="B74" s="11">
        <v>4213</v>
      </c>
      <c r="C74" s="11" t="s">
        <v>50</v>
      </c>
      <c r="D74" s="14">
        <v>5200000</v>
      </c>
      <c r="E74" s="12">
        <v>2000000</v>
      </c>
      <c r="F74" s="12">
        <v>100000</v>
      </c>
      <c r="G74" s="12">
        <f t="shared" si="0"/>
        <v>7300000</v>
      </c>
    </row>
    <row r="75" spans="1:7">
      <c r="A75" s="11" t="s">
        <v>47</v>
      </c>
      <c r="B75" s="11">
        <v>4213</v>
      </c>
      <c r="C75" s="11"/>
      <c r="D75" s="14"/>
      <c r="E75" s="12"/>
      <c r="F75" s="12"/>
      <c r="G75" s="12">
        <f t="shared" si="0"/>
        <v>0</v>
      </c>
    </row>
    <row r="76" spans="1:7">
      <c r="A76" s="11" t="s">
        <v>37</v>
      </c>
      <c r="B76" s="11">
        <v>4214</v>
      </c>
      <c r="C76" s="11" t="s">
        <v>51</v>
      </c>
      <c r="D76" s="14">
        <v>1500000</v>
      </c>
      <c r="E76" s="12">
        <v>600000</v>
      </c>
      <c r="F76" s="12">
        <v>50000</v>
      </c>
      <c r="G76" s="12">
        <f t="shared" si="0"/>
        <v>2150000</v>
      </c>
    </row>
    <row r="77" spans="1:7">
      <c r="A77" s="11" t="s">
        <v>47</v>
      </c>
      <c r="B77" s="11">
        <v>4214</v>
      </c>
      <c r="C77" s="11"/>
      <c r="D77" s="14"/>
      <c r="E77" s="12"/>
      <c r="F77" s="12"/>
      <c r="G77" s="12">
        <f t="shared" si="0"/>
        <v>0</v>
      </c>
    </row>
    <row r="78" spans="1:7">
      <c r="A78" s="11" t="s">
        <v>37</v>
      </c>
      <c r="B78" s="11">
        <v>4215</v>
      </c>
      <c r="C78" s="11" t="s">
        <v>52</v>
      </c>
      <c r="D78" s="14">
        <v>260000</v>
      </c>
      <c r="E78" s="12">
        <v>250000</v>
      </c>
      <c r="F78" s="12"/>
      <c r="G78" s="12">
        <f t="shared" si="0"/>
        <v>510000</v>
      </c>
    </row>
    <row r="79" spans="1:7">
      <c r="A79" s="11" t="s">
        <v>47</v>
      </c>
      <c r="B79" s="11">
        <v>4215</v>
      </c>
      <c r="C79" s="11"/>
      <c r="D79" s="14"/>
      <c r="E79" s="12"/>
      <c r="F79" s="12"/>
      <c r="G79" s="12">
        <f t="shared" si="0"/>
        <v>0</v>
      </c>
    </row>
    <row r="80" spans="1:7">
      <c r="A80" s="11" t="s">
        <v>37</v>
      </c>
      <c r="B80" s="11">
        <v>4216</v>
      </c>
      <c r="C80" s="11" t="s">
        <v>53</v>
      </c>
      <c r="D80" s="12">
        <v>200000</v>
      </c>
      <c r="E80" s="12">
        <v>200000</v>
      </c>
      <c r="F80" s="12">
        <v>100000</v>
      </c>
      <c r="G80" s="12">
        <f t="shared" si="0"/>
        <v>500000</v>
      </c>
    </row>
    <row r="81" spans="1:7">
      <c r="A81" s="11" t="s">
        <v>47</v>
      </c>
      <c r="B81" s="11">
        <v>4216</v>
      </c>
      <c r="C81" s="11"/>
      <c r="D81" s="12">
        <v>20000</v>
      </c>
      <c r="E81" s="12"/>
      <c r="F81" s="12"/>
      <c r="G81" s="12">
        <f t="shared" si="0"/>
        <v>20000</v>
      </c>
    </row>
    <row r="82" spans="1:7">
      <c r="A82" s="11" t="s">
        <v>37</v>
      </c>
      <c r="B82" s="11">
        <v>4219</v>
      </c>
      <c r="C82" s="11" t="s">
        <v>54</v>
      </c>
      <c r="D82" s="12">
        <v>200000</v>
      </c>
      <c r="E82" s="12">
        <v>300000</v>
      </c>
      <c r="F82" s="12">
        <v>100000</v>
      </c>
      <c r="G82" s="12">
        <f t="shared" si="0"/>
        <v>600000</v>
      </c>
    </row>
    <row r="83" spans="1:7">
      <c r="A83" s="11" t="s">
        <v>47</v>
      </c>
      <c r="B83" s="11">
        <v>4219</v>
      </c>
      <c r="C83" s="11"/>
      <c r="D83" s="12">
        <v>10000</v>
      </c>
      <c r="E83" s="12"/>
      <c r="F83" s="12"/>
      <c r="G83" s="12">
        <f t="shared" si="0"/>
        <v>10000</v>
      </c>
    </row>
    <row r="84" spans="1:7">
      <c r="A84" s="11" t="s">
        <v>37</v>
      </c>
      <c r="B84" s="11">
        <v>4221</v>
      </c>
      <c r="C84" s="11" t="s">
        <v>55</v>
      </c>
      <c r="D84" s="12">
        <v>500000</v>
      </c>
      <c r="E84" s="12">
        <v>4000000</v>
      </c>
      <c r="F84" s="12">
        <v>150000</v>
      </c>
      <c r="G84" s="12">
        <f t="shared" si="0"/>
        <v>4650000</v>
      </c>
    </row>
    <row r="85" spans="1:7">
      <c r="A85" s="11" t="s">
        <v>47</v>
      </c>
      <c r="B85" s="11">
        <v>4221</v>
      </c>
      <c r="C85" s="11"/>
      <c r="D85" s="12">
        <v>100000</v>
      </c>
      <c r="E85" s="12"/>
      <c r="F85" s="12"/>
      <c r="G85" s="12">
        <f t="shared" si="0"/>
        <v>100000</v>
      </c>
    </row>
    <row r="86" spans="1:7">
      <c r="A86" s="11" t="s">
        <v>37</v>
      </c>
      <c r="B86" s="11">
        <v>4222</v>
      </c>
      <c r="C86" s="11" t="s">
        <v>56</v>
      </c>
      <c r="D86" s="12">
        <v>500000</v>
      </c>
      <c r="E86" s="12">
        <v>6500000</v>
      </c>
      <c r="F86" s="12">
        <v>450000</v>
      </c>
      <c r="G86" s="12">
        <f t="shared" si="0"/>
        <v>7450000</v>
      </c>
    </row>
    <row r="87" spans="1:7">
      <c r="A87" s="11" t="s">
        <v>47</v>
      </c>
      <c r="B87" s="11">
        <v>4222</v>
      </c>
      <c r="C87" s="11"/>
      <c r="D87" s="12">
        <v>200000</v>
      </c>
      <c r="E87" s="12"/>
      <c r="F87" s="12"/>
      <c r="G87" s="12">
        <f t="shared" si="0"/>
        <v>200000</v>
      </c>
    </row>
    <row r="88" spans="1:7">
      <c r="A88" s="11" t="s">
        <v>37</v>
      </c>
      <c r="B88" s="11">
        <v>4223</v>
      </c>
      <c r="C88" s="11" t="s">
        <v>57</v>
      </c>
      <c r="D88" s="12">
        <v>200000</v>
      </c>
      <c r="E88" s="12">
        <v>250000</v>
      </c>
      <c r="F88" s="12"/>
      <c r="G88" s="12">
        <f t="shared" si="0"/>
        <v>450000</v>
      </c>
    </row>
    <row r="89" spans="1:7">
      <c r="A89" s="11" t="s">
        <v>47</v>
      </c>
      <c r="B89" s="11">
        <v>4223</v>
      </c>
      <c r="C89" s="11"/>
      <c r="D89" s="14"/>
      <c r="E89" s="12"/>
      <c r="F89" s="12"/>
      <c r="G89" s="12">
        <f t="shared" si="0"/>
        <v>0</v>
      </c>
    </row>
    <row r="90" spans="1:7">
      <c r="A90" s="11"/>
      <c r="B90" s="11"/>
      <c r="C90" s="11"/>
      <c r="D90" s="12"/>
      <c r="E90" s="12"/>
      <c r="F90" s="12"/>
      <c r="G90" s="12">
        <f t="shared" si="0"/>
        <v>0</v>
      </c>
    </row>
    <row r="91" spans="1:7">
      <c r="A91" s="11" t="s">
        <v>37</v>
      </c>
      <c r="B91" s="11">
        <v>4231</v>
      </c>
      <c r="C91" s="11" t="s">
        <v>58</v>
      </c>
      <c r="D91" s="12">
        <v>400000</v>
      </c>
      <c r="E91" s="12">
        <v>10000000</v>
      </c>
      <c r="F91" s="12">
        <v>400000</v>
      </c>
      <c r="G91" s="12">
        <f t="shared" si="0"/>
        <v>10800000</v>
      </c>
    </row>
    <row r="92" spans="1:7">
      <c r="A92" s="11" t="s">
        <v>47</v>
      </c>
      <c r="B92" s="11">
        <v>4231</v>
      </c>
      <c r="C92" s="11"/>
      <c r="D92" s="14">
        <v>200000</v>
      </c>
      <c r="E92" s="12"/>
      <c r="F92" s="12"/>
      <c r="G92" s="12">
        <f t="shared" si="0"/>
        <v>200000</v>
      </c>
    </row>
    <row r="93" spans="1:7">
      <c r="A93" s="11" t="s">
        <v>37</v>
      </c>
      <c r="B93" s="11">
        <v>4232</v>
      </c>
      <c r="C93" s="11" t="s">
        <v>59</v>
      </c>
      <c r="D93" s="12">
        <v>500000</v>
      </c>
      <c r="E93" s="12">
        <v>900000</v>
      </c>
      <c r="F93" s="12">
        <v>200000</v>
      </c>
      <c r="G93" s="12">
        <f t="shared" si="0"/>
        <v>1600000</v>
      </c>
    </row>
    <row r="94" spans="1:7">
      <c r="A94" s="11" t="s">
        <v>47</v>
      </c>
      <c r="B94" s="11">
        <v>4232</v>
      </c>
      <c r="C94" s="11"/>
      <c r="D94" s="14">
        <v>250000</v>
      </c>
      <c r="E94" s="12"/>
      <c r="F94" s="12"/>
      <c r="G94" s="12">
        <f t="shared" si="0"/>
        <v>250000</v>
      </c>
    </row>
    <row r="95" spans="1:7">
      <c r="A95" s="11" t="s">
        <v>37</v>
      </c>
      <c r="B95" s="11">
        <v>4233</v>
      </c>
      <c r="C95" s="11" t="s">
        <v>60</v>
      </c>
      <c r="D95" s="12">
        <v>300000</v>
      </c>
      <c r="E95" s="12">
        <v>4500000</v>
      </c>
      <c r="F95" s="12">
        <v>200000</v>
      </c>
      <c r="G95" s="12">
        <f t="shared" si="0"/>
        <v>5000000</v>
      </c>
    </row>
    <row r="96" spans="1:7">
      <c r="A96" s="11" t="s">
        <v>47</v>
      </c>
      <c r="B96" s="11">
        <v>4233</v>
      </c>
      <c r="C96" s="11"/>
      <c r="D96" s="14">
        <v>150000</v>
      </c>
      <c r="E96" s="12"/>
      <c r="F96" s="12"/>
      <c r="G96" s="12">
        <f t="shared" si="0"/>
        <v>150000</v>
      </c>
    </row>
    <row r="97" spans="1:7">
      <c r="A97" s="11" t="s">
        <v>37</v>
      </c>
      <c r="B97" s="11">
        <v>4234</v>
      </c>
      <c r="C97" s="11" t="s">
        <v>61</v>
      </c>
      <c r="D97" s="12">
        <v>300000</v>
      </c>
      <c r="E97" s="12">
        <v>800000</v>
      </c>
      <c r="F97" s="12">
        <v>200000</v>
      </c>
      <c r="G97" s="12">
        <f t="shared" si="0"/>
        <v>1300000</v>
      </c>
    </row>
    <row r="98" spans="1:7">
      <c r="A98" s="11" t="s">
        <v>47</v>
      </c>
      <c r="B98" s="11">
        <v>4234</v>
      </c>
      <c r="C98" s="11"/>
      <c r="D98" s="14">
        <v>10000</v>
      </c>
      <c r="E98" s="12"/>
      <c r="F98" s="12"/>
      <c r="G98" s="12">
        <f t="shared" si="0"/>
        <v>10000</v>
      </c>
    </row>
    <row r="99" spans="1:7">
      <c r="A99" s="11" t="s">
        <v>37</v>
      </c>
      <c r="B99" s="11">
        <v>4235</v>
      </c>
      <c r="C99" s="11" t="s">
        <v>62</v>
      </c>
      <c r="D99" s="12">
        <v>500000</v>
      </c>
      <c r="E99" s="12">
        <v>13000000</v>
      </c>
      <c r="F99" s="12">
        <v>500000</v>
      </c>
      <c r="G99" s="12">
        <f t="shared" si="0"/>
        <v>14000000</v>
      </c>
    </row>
    <row r="100" spans="1:7">
      <c r="A100" s="11" t="s">
        <v>47</v>
      </c>
      <c r="B100" s="11">
        <v>4235</v>
      </c>
      <c r="C100" s="11"/>
      <c r="D100" s="14">
        <v>300000</v>
      </c>
      <c r="E100" s="12"/>
      <c r="F100" s="12"/>
      <c r="G100" s="12">
        <f t="shared" si="0"/>
        <v>300000</v>
      </c>
    </row>
    <row r="101" spans="1:7">
      <c r="A101" s="11" t="s">
        <v>37</v>
      </c>
      <c r="B101" s="11">
        <v>4236</v>
      </c>
      <c r="C101" s="11" t="s">
        <v>63</v>
      </c>
      <c r="D101" s="12">
        <v>400000</v>
      </c>
      <c r="E101" s="12">
        <v>2000000</v>
      </c>
      <c r="F101" s="12">
        <v>400000</v>
      </c>
      <c r="G101" s="12">
        <f t="shared" si="0"/>
        <v>2800000</v>
      </c>
    </row>
    <row r="102" spans="1:7">
      <c r="A102" s="11" t="s">
        <v>47</v>
      </c>
      <c r="B102" s="11">
        <v>4236</v>
      </c>
      <c r="C102" s="11"/>
      <c r="D102" s="14">
        <v>10000</v>
      </c>
      <c r="E102" s="12"/>
      <c r="F102" s="12"/>
      <c r="G102" s="12">
        <f t="shared" si="0"/>
        <v>10000</v>
      </c>
    </row>
    <row r="103" spans="1:7">
      <c r="A103" s="11" t="s">
        <v>37</v>
      </c>
      <c r="B103" s="11">
        <v>4237</v>
      </c>
      <c r="C103" s="11" t="s">
        <v>64</v>
      </c>
      <c r="D103" s="12">
        <v>100000</v>
      </c>
      <c r="E103" s="12">
        <v>300000</v>
      </c>
      <c r="F103" s="12"/>
      <c r="G103" s="12">
        <f t="shared" si="0"/>
        <v>400000</v>
      </c>
    </row>
    <row r="104" spans="1:7">
      <c r="A104" s="11" t="s">
        <v>47</v>
      </c>
      <c r="B104" s="11">
        <v>4237</v>
      </c>
      <c r="C104" s="11"/>
      <c r="D104" s="14">
        <v>10000</v>
      </c>
      <c r="E104" s="12"/>
      <c r="F104" s="12"/>
      <c r="G104" s="12">
        <f t="shared" si="0"/>
        <v>10000</v>
      </c>
    </row>
    <row r="105" spans="1:7">
      <c r="A105" s="11" t="s">
        <v>37</v>
      </c>
      <c r="B105" s="11">
        <v>4239</v>
      </c>
      <c r="C105" s="11" t="s">
        <v>65</v>
      </c>
      <c r="D105" s="12">
        <v>1000000</v>
      </c>
      <c r="E105" s="12">
        <v>4000000</v>
      </c>
      <c r="F105" s="12">
        <v>400000</v>
      </c>
      <c r="G105" s="12">
        <f t="shared" si="0"/>
        <v>5400000</v>
      </c>
    </row>
    <row r="106" spans="1:7">
      <c r="A106" s="11" t="s">
        <v>47</v>
      </c>
      <c r="B106" s="11">
        <v>4239</v>
      </c>
      <c r="C106" s="11"/>
      <c r="D106" s="14">
        <v>200000</v>
      </c>
      <c r="E106" s="12"/>
      <c r="F106" s="12"/>
      <c r="G106" s="12">
        <f t="shared" si="0"/>
        <v>200000</v>
      </c>
    </row>
    <row r="107" spans="1:7">
      <c r="A107" s="11" t="s">
        <v>37</v>
      </c>
      <c r="B107" s="11">
        <v>4242</v>
      </c>
      <c r="C107" s="11" t="s">
        <v>66</v>
      </c>
      <c r="D107" s="12">
        <v>1000000</v>
      </c>
      <c r="E107" s="12">
        <v>30000000</v>
      </c>
      <c r="F107" s="12">
        <v>400000</v>
      </c>
      <c r="G107" s="12">
        <f t="shared" si="0"/>
        <v>31400000</v>
      </c>
    </row>
    <row r="108" spans="1:7">
      <c r="A108" s="11" t="s">
        <v>47</v>
      </c>
      <c r="B108" s="11">
        <v>4242</v>
      </c>
      <c r="C108" s="11"/>
      <c r="D108" s="14">
        <v>150000</v>
      </c>
      <c r="E108" s="12"/>
      <c r="F108" s="12"/>
      <c r="G108" s="12">
        <f t="shared" si="0"/>
        <v>150000</v>
      </c>
    </row>
    <row r="109" spans="1:7">
      <c r="A109" s="11" t="s">
        <v>37</v>
      </c>
      <c r="B109" s="11">
        <v>4243</v>
      </c>
      <c r="C109" s="11" t="s">
        <v>67</v>
      </c>
      <c r="D109" s="14">
        <v>300000</v>
      </c>
      <c r="E109" s="12">
        <v>800000</v>
      </c>
      <c r="F109" s="12"/>
      <c r="G109" s="12">
        <f t="shared" si="0"/>
        <v>1100000</v>
      </c>
    </row>
    <row r="110" spans="1:7">
      <c r="A110" s="11" t="s">
        <v>47</v>
      </c>
      <c r="B110" s="11">
        <v>4243</v>
      </c>
      <c r="C110" s="11"/>
      <c r="D110" s="14"/>
      <c r="E110" s="12"/>
      <c r="F110" s="12"/>
      <c r="G110" s="12">
        <f t="shared" si="0"/>
        <v>0</v>
      </c>
    </row>
    <row r="111" spans="1:7">
      <c r="A111" s="11" t="s">
        <v>37</v>
      </c>
      <c r="B111" s="11">
        <v>4246</v>
      </c>
      <c r="C111" s="11" t="s">
        <v>68</v>
      </c>
      <c r="D111" s="12">
        <v>300000</v>
      </c>
      <c r="E111" s="12">
        <v>50000000</v>
      </c>
      <c r="F111" s="12">
        <v>500000</v>
      </c>
      <c r="G111" s="12">
        <f t="shared" si="0"/>
        <v>50800000</v>
      </c>
    </row>
    <row r="112" spans="1:7">
      <c r="A112" s="11" t="s">
        <v>47</v>
      </c>
      <c r="B112" s="11">
        <v>4246</v>
      </c>
      <c r="C112" s="11"/>
      <c r="D112" s="12">
        <v>200000</v>
      </c>
      <c r="E112" s="12"/>
      <c r="F112" s="12"/>
      <c r="G112" s="12">
        <f t="shared" si="0"/>
        <v>200000</v>
      </c>
    </row>
    <row r="113" spans="1:7">
      <c r="A113" s="11" t="s">
        <v>37</v>
      </c>
      <c r="B113" s="11">
        <v>4249</v>
      </c>
      <c r="C113" s="11" t="s">
        <v>69</v>
      </c>
      <c r="D113" s="12">
        <v>1000000</v>
      </c>
      <c r="E113" s="12">
        <v>2000000</v>
      </c>
      <c r="F113" s="12">
        <v>400000</v>
      </c>
      <c r="G113" s="12">
        <f t="shared" si="0"/>
        <v>3400000</v>
      </c>
    </row>
    <row r="114" spans="1:7">
      <c r="A114" s="11" t="s">
        <v>47</v>
      </c>
      <c r="B114" s="11">
        <v>4249</v>
      </c>
      <c r="C114" s="11"/>
      <c r="D114" s="12">
        <v>200000</v>
      </c>
      <c r="E114" s="12"/>
      <c r="F114" s="12"/>
      <c r="G114" s="12">
        <f t="shared" si="0"/>
        <v>200000</v>
      </c>
    </row>
    <row r="115" spans="1:7">
      <c r="A115" s="11" t="s">
        <v>37</v>
      </c>
      <c r="B115" s="11">
        <v>4251</v>
      </c>
      <c r="C115" s="11" t="s">
        <v>70</v>
      </c>
      <c r="D115" s="12">
        <v>500000</v>
      </c>
      <c r="E115" s="12">
        <v>2500000</v>
      </c>
      <c r="F115" s="12">
        <v>200000</v>
      </c>
      <c r="G115" s="12">
        <f t="shared" si="0"/>
        <v>3200000</v>
      </c>
    </row>
    <row r="116" spans="1:7">
      <c r="A116" s="11" t="s">
        <v>47</v>
      </c>
      <c r="B116" s="11">
        <v>4251</v>
      </c>
      <c r="C116" s="11"/>
      <c r="D116" s="14">
        <v>100000</v>
      </c>
      <c r="E116" s="12"/>
      <c r="F116" s="12"/>
      <c r="G116" s="12">
        <f t="shared" si="0"/>
        <v>100000</v>
      </c>
    </row>
    <row r="117" spans="1:7">
      <c r="A117" s="11" t="s">
        <v>37</v>
      </c>
      <c r="B117" s="11">
        <v>4252</v>
      </c>
      <c r="C117" s="11" t="s">
        <v>71</v>
      </c>
      <c r="D117" s="12">
        <v>500000</v>
      </c>
      <c r="E117" s="12">
        <v>3000000</v>
      </c>
      <c r="F117" s="12">
        <v>450000</v>
      </c>
      <c r="G117" s="12">
        <f t="shared" si="0"/>
        <v>3950000</v>
      </c>
    </row>
    <row r="118" spans="1:7">
      <c r="A118" s="11" t="s">
        <v>47</v>
      </c>
      <c r="B118" s="11">
        <v>4252</v>
      </c>
      <c r="C118" s="11"/>
      <c r="D118" s="12">
        <v>300000</v>
      </c>
      <c r="E118" s="12"/>
      <c r="F118" s="12"/>
      <c r="G118" s="12">
        <f t="shared" si="0"/>
        <v>300000</v>
      </c>
    </row>
    <row r="119" spans="1:7">
      <c r="A119" s="11" t="s">
        <v>37</v>
      </c>
      <c r="B119" s="11">
        <v>4261</v>
      </c>
      <c r="C119" s="11" t="s">
        <v>72</v>
      </c>
      <c r="D119" s="12">
        <v>400000</v>
      </c>
      <c r="E119" s="12">
        <v>550000</v>
      </c>
      <c r="F119" s="12">
        <v>150000</v>
      </c>
      <c r="G119" s="12">
        <f t="shared" si="0"/>
        <v>1100000</v>
      </c>
    </row>
    <row r="120" spans="1:7">
      <c r="A120" s="11" t="s">
        <v>47</v>
      </c>
      <c r="B120" s="11">
        <v>4261</v>
      </c>
      <c r="C120" s="11"/>
      <c r="D120" s="14">
        <v>100000</v>
      </c>
      <c r="E120" s="12"/>
      <c r="F120" s="12"/>
      <c r="G120" s="12">
        <f t="shared" si="0"/>
        <v>100000</v>
      </c>
    </row>
    <row r="121" spans="1:7">
      <c r="A121" s="11" t="s">
        <v>37</v>
      </c>
      <c r="B121" s="11">
        <v>4263</v>
      </c>
      <c r="C121" s="11" t="s">
        <v>73</v>
      </c>
      <c r="D121" s="14">
        <v>300000</v>
      </c>
      <c r="E121" s="12">
        <v>550000</v>
      </c>
      <c r="F121" s="12">
        <v>100000</v>
      </c>
      <c r="G121" s="12">
        <f t="shared" si="0"/>
        <v>950000</v>
      </c>
    </row>
    <row r="122" spans="1:7">
      <c r="A122" s="11" t="s">
        <v>47</v>
      </c>
      <c r="B122" s="11">
        <v>4263</v>
      </c>
      <c r="C122" s="11"/>
      <c r="D122" s="12">
        <v>100000</v>
      </c>
      <c r="E122" s="12"/>
      <c r="F122" s="12"/>
      <c r="G122" s="12">
        <f t="shared" si="0"/>
        <v>100000</v>
      </c>
    </row>
    <row r="123" spans="1:7">
      <c r="A123" s="11" t="s">
        <v>37</v>
      </c>
      <c r="B123" s="11">
        <v>4264</v>
      </c>
      <c r="C123" s="11" t="s">
        <v>74</v>
      </c>
      <c r="D123" s="12">
        <v>50000</v>
      </c>
      <c r="E123" s="12">
        <v>50000</v>
      </c>
      <c r="F123" s="12"/>
      <c r="G123" s="12">
        <f t="shared" si="0"/>
        <v>100000</v>
      </c>
    </row>
    <row r="124" spans="1:7">
      <c r="A124" s="11" t="s">
        <v>47</v>
      </c>
      <c r="B124" s="11">
        <v>4265</v>
      </c>
      <c r="C124" s="11" t="s">
        <v>75</v>
      </c>
      <c r="D124" s="12">
        <v>200000</v>
      </c>
      <c r="E124" s="12"/>
      <c r="F124" s="12"/>
      <c r="G124" s="12">
        <f t="shared" si="0"/>
        <v>200000</v>
      </c>
    </row>
    <row r="125" spans="1:7">
      <c r="A125" s="11" t="s">
        <v>37</v>
      </c>
      <c r="B125" s="11">
        <v>4265</v>
      </c>
      <c r="C125" s="11"/>
      <c r="D125" s="12">
        <v>200000</v>
      </c>
      <c r="E125" s="12">
        <v>1500000</v>
      </c>
      <c r="F125" s="12">
        <v>300000</v>
      </c>
      <c r="G125" s="12">
        <f t="shared" si="0"/>
        <v>2000000</v>
      </c>
    </row>
    <row r="126" spans="1:7">
      <c r="A126" s="11" t="s">
        <v>37</v>
      </c>
      <c r="B126" s="11">
        <v>4266</v>
      </c>
      <c r="C126" s="11" t="s">
        <v>76</v>
      </c>
      <c r="D126" s="14">
        <v>350000</v>
      </c>
      <c r="E126" s="12">
        <v>400000</v>
      </c>
      <c r="F126" s="12">
        <v>100000</v>
      </c>
      <c r="G126" s="12">
        <f t="shared" si="0"/>
        <v>850000</v>
      </c>
    </row>
    <row r="127" spans="1:7">
      <c r="A127" s="11" t="s">
        <v>47</v>
      </c>
      <c r="B127" s="11">
        <v>4266</v>
      </c>
      <c r="C127" s="11"/>
      <c r="D127" s="14">
        <v>200000</v>
      </c>
      <c r="E127" s="12"/>
      <c r="F127" s="12"/>
      <c r="G127" s="12">
        <f t="shared" ref="G127:G148" si="1">D127+E127+F127</f>
        <v>200000</v>
      </c>
    </row>
    <row r="128" spans="1:7">
      <c r="A128" s="11" t="s">
        <v>37</v>
      </c>
      <c r="B128" s="11">
        <v>4267</v>
      </c>
      <c r="C128" s="11" t="s">
        <v>77</v>
      </c>
      <c r="D128" s="12">
        <v>100000</v>
      </c>
      <c r="E128" s="12">
        <v>100000</v>
      </c>
      <c r="F128" s="12"/>
      <c r="G128" s="12">
        <f t="shared" si="1"/>
        <v>200000</v>
      </c>
    </row>
    <row r="129" spans="1:7">
      <c r="A129" s="11" t="s">
        <v>37</v>
      </c>
      <c r="B129" s="11">
        <v>4268</v>
      </c>
      <c r="C129" s="11" t="s">
        <v>78</v>
      </c>
      <c r="D129" s="12">
        <v>1000000</v>
      </c>
      <c r="E129" s="12">
        <v>200000</v>
      </c>
      <c r="F129" s="12">
        <v>100000</v>
      </c>
      <c r="G129" s="12">
        <f t="shared" si="1"/>
        <v>1300000</v>
      </c>
    </row>
    <row r="130" spans="1:7">
      <c r="A130" s="11" t="s">
        <v>47</v>
      </c>
      <c r="B130" s="11">
        <v>4268</v>
      </c>
      <c r="C130" s="11"/>
      <c r="D130" s="14"/>
      <c r="E130" s="12"/>
      <c r="F130" s="12"/>
      <c r="G130" s="12">
        <f t="shared" si="1"/>
        <v>0</v>
      </c>
    </row>
    <row r="131" spans="1:7">
      <c r="A131" s="11" t="s">
        <v>37</v>
      </c>
      <c r="B131" s="11">
        <v>4269</v>
      </c>
      <c r="C131" s="11" t="s">
        <v>79</v>
      </c>
      <c r="D131" s="12">
        <v>400000</v>
      </c>
      <c r="E131" s="12">
        <v>1200000</v>
      </c>
      <c r="F131" s="12">
        <v>100000</v>
      </c>
      <c r="G131" s="12">
        <f t="shared" si="1"/>
        <v>1700000</v>
      </c>
    </row>
    <row r="132" spans="1:7">
      <c r="A132" s="11" t="s">
        <v>47</v>
      </c>
      <c r="B132" s="11">
        <v>4269</v>
      </c>
      <c r="C132" s="11"/>
      <c r="D132" s="12">
        <v>250000</v>
      </c>
      <c r="E132" s="12"/>
      <c r="F132" s="12"/>
      <c r="G132" s="12">
        <f t="shared" si="1"/>
        <v>250000</v>
      </c>
    </row>
    <row r="133" spans="1:7">
      <c r="A133" s="11" t="s">
        <v>37</v>
      </c>
      <c r="B133" s="11">
        <v>4819</v>
      </c>
      <c r="C133" s="11" t="s">
        <v>80</v>
      </c>
      <c r="D133" s="12"/>
      <c r="E133" s="12">
        <v>250000</v>
      </c>
      <c r="F133" s="12"/>
      <c r="G133" s="12">
        <f t="shared" si="1"/>
        <v>250000</v>
      </c>
    </row>
    <row r="134" spans="1:7">
      <c r="A134" s="11" t="s">
        <v>37</v>
      </c>
      <c r="B134" s="11">
        <v>4821</v>
      </c>
      <c r="C134" s="11" t="s">
        <v>81</v>
      </c>
      <c r="D134" s="12">
        <v>200000</v>
      </c>
      <c r="E134" s="12">
        <v>6000000</v>
      </c>
      <c r="F134" s="12">
        <v>150000</v>
      </c>
      <c r="G134" s="12">
        <f t="shared" si="1"/>
        <v>6350000</v>
      </c>
    </row>
    <row r="135" spans="1:7">
      <c r="A135" s="11" t="s">
        <v>47</v>
      </c>
      <c r="B135" s="11">
        <v>4821</v>
      </c>
      <c r="C135" s="11"/>
      <c r="D135" s="14"/>
      <c r="E135" s="12"/>
      <c r="F135" s="12"/>
      <c r="G135" s="12">
        <f t="shared" si="1"/>
        <v>0</v>
      </c>
    </row>
    <row r="136" spans="1:7">
      <c r="A136" s="11" t="s">
        <v>37</v>
      </c>
      <c r="B136" s="11">
        <v>4822</v>
      </c>
      <c r="C136" s="11" t="s">
        <v>82</v>
      </c>
      <c r="D136" s="12">
        <v>150000</v>
      </c>
      <c r="E136" s="12">
        <v>250000</v>
      </c>
      <c r="F136" s="12">
        <v>50000</v>
      </c>
      <c r="G136" s="12">
        <f t="shared" si="1"/>
        <v>450000</v>
      </c>
    </row>
    <row r="137" spans="1:7">
      <c r="A137" s="11" t="s">
        <v>47</v>
      </c>
      <c r="B137" s="11">
        <v>4822</v>
      </c>
      <c r="C137" s="11"/>
      <c r="D137" s="14"/>
      <c r="E137" s="12"/>
      <c r="F137" s="12"/>
      <c r="G137" s="12">
        <f t="shared" si="1"/>
        <v>0</v>
      </c>
    </row>
    <row r="138" spans="1:7">
      <c r="A138" s="11" t="s">
        <v>37</v>
      </c>
      <c r="B138" s="11">
        <v>5113</v>
      </c>
      <c r="C138" s="11" t="s">
        <v>83</v>
      </c>
      <c r="D138" s="12">
        <v>20000000</v>
      </c>
      <c r="E138" s="12">
        <v>2500000</v>
      </c>
      <c r="F138" s="12">
        <v>500000</v>
      </c>
      <c r="G138" s="12">
        <f t="shared" si="1"/>
        <v>23000000</v>
      </c>
    </row>
    <row r="139" spans="1:7">
      <c r="A139" s="11"/>
      <c r="B139" s="11"/>
      <c r="C139" s="11"/>
      <c r="D139" s="12"/>
      <c r="E139" s="12"/>
      <c r="F139" s="12"/>
      <c r="G139" s="12">
        <f t="shared" si="1"/>
        <v>0</v>
      </c>
    </row>
    <row r="140" spans="1:7">
      <c r="A140" s="11" t="s">
        <v>37</v>
      </c>
      <c r="B140" s="11">
        <v>5122</v>
      </c>
      <c r="C140" s="11" t="s">
        <v>84</v>
      </c>
      <c r="D140" s="12">
        <v>4500000</v>
      </c>
      <c r="E140" s="12">
        <v>5000000</v>
      </c>
      <c r="F140" s="12">
        <v>400000</v>
      </c>
      <c r="G140" s="12">
        <f t="shared" si="1"/>
        <v>9900000</v>
      </c>
    </row>
    <row r="141" customHeight="1" spans="1:7">
      <c r="A141" s="11" t="s">
        <v>47</v>
      </c>
      <c r="B141" s="11">
        <v>5122</v>
      </c>
      <c r="C141" s="11"/>
      <c r="D141" s="12">
        <v>1200000</v>
      </c>
      <c r="E141" s="12"/>
      <c r="F141" s="12"/>
      <c r="G141" s="12">
        <f t="shared" si="1"/>
        <v>1200000</v>
      </c>
    </row>
    <row r="142" spans="1:7">
      <c r="A142" s="11"/>
      <c r="B142" s="11"/>
      <c r="C142" s="11"/>
      <c r="D142" s="12"/>
      <c r="E142" s="12"/>
      <c r="F142" s="12"/>
      <c r="G142" s="12">
        <f t="shared" si="1"/>
        <v>0</v>
      </c>
    </row>
    <row r="143" spans="1:7">
      <c r="A143" s="11" t="s">
        <v>37</v>
      </c>
      <c r="B143" s="11">
        <v>5126</v>
      </c>
      <c r="C143" s="11" t="s">
        <v>85</v>
      </c>
      <c r="D143" s="15">
        <v>1600000</v>
      </c>
      <c r="E143" s="12">
        <v>5000000</v>
      </c>
      <c r="F143" s="12">
        <v>400000</v>
      </c>
      <c r="G143" s="12">
        <f t="shared" si="1"/>
        <v>7000000</v>
      </c>
    </row>
    <row r="144" spans="1:7">
      <c r="A144" s="11" t="s">
        <v>47</v>
      </c>
      <c r="B144" s="11">
        <v>5126</v>
      </c>
      <c r="C144" s="11"/>
      <c r="D144" s="14">
        <v>3000000</v>
      </c>
      <c r="E144" s="12"/>
      <c r="F144" s="12"/>
      <c r="G144" s="12">
        <f t="shared" si="1"/>
        <v>3000000</v>
      </c>
    </row>
    <row r="145" spans="1:7">
      <c r="A145" s="11"/>
      <c r="B145" s="11"/>
      <c r="C145" s="11"/>
      <c r="D145" s="12"/>
      <c r="E145" s="12"/>
      <c r="F145" s="12"/>
      <c r="G145" s="12">
        <f t="shared" si="1"/>
        <v>0</v>
      </c>
    </row>
    <row r="146" spans="1:7">
      <c r="A146" s="11" t="s">
        <v>37</v>
      </c>
      <c r="B146" s="11">
        <v>5151</v>
      </c>
      <c r="C146" s="11" t="s">
        <v>86</v>
      </c>
      <c r="D146" s="12">
        <v>200000</v>
      </c>
      <c r="E146" s="12">
        <v>1050000</v>
      </c>
      <c r="F146" s="12">
        <v>100000</v>
      </c>
      <c r="G146" s="12">
        <f t="shared" si="1"/>
        <v>1350000</v>
      </c>
    </row>
    <row r="147" spans="1:7">
      <c r="A147" s="11" t="s">
        <v>47</v>
      </c>
      <c r="B147" s="11">
        <v>5151</v>
      </c>
      <c r="C147" s="11"/>
      <c r="D147" s="12">
        <v>1200000</v>
      </c>
      <c r="E147" s="12"/>
      <c r="F147" s="12"/>
      <c r="G147" s="12">
        <f t="shared" si="1"/>
        <v>1200000</v>
      </c>
    </row>
    <row r="148" spans="1:7">
      <c r="A148" s="11"/>
      <c r="B148" s="11"/>
      <c r="C148" s="11"/>
      <c r="D148" s="12"/>
      <c r="E148" s="12"/>
      <c r="F148" s="12"/>
      <c r="G148" s="12">
        <f t="shared" si="1"/>
        <v>0</v>
      </c>
    </row>
    <row r="149" spans="4:6">
      <c r="D149" s="13"/>
      <c r="E149" s="13"/>
      <c r="F149" s="13"/>
    </row>
    <row r="150" ht="15" spans="4:6">
      <c r="D150" s="13"/>
      <c r="E150" s="13"/>
      <c r="F150" s="13"/>
    </row>
    <row r="151" ht="15" spans="1:7">
      <c r="A151" s="16" t="s">
        <v>30</v>
      </c>
      <c r="B151" s="17"/>
      <c r="C151" s="17"/>
      <c r="D151" s="18">
        <f>SUM(D62:D150)</f>
        <v>450255000</v>
      </c>
      <c r="E151" s="18">
        <f>SUM(E62:E150)</f>
        <v>292948500</v>
      </c>
      <c r="F151" s="18">
        <f>SUM(F62:F150)</f>
        <v>9051500</v>
      </c>
      <c r="G151" s="19">
        <f>SUM(G62:G150)</f>
        <v>752255000</v>
      </c>
    </row>
    <row r="152" spans="4:4">
      <c r="D152" s="13"/>
    </row>
    <row r="153" spans="4:4">
      <c r="D153" s="13"/>
    </row>
    <row r="154" spans="4:4">
      <c r="D154" s="13"/>
    </row>
    <row r="156" ht="15" spans="1:4">
      <c r="A156" t="s">
        <v>87</v>
      </c>
      <c r="D156" s="20" t="s">
        <v>88</v>
      </c>
    </row>
    <row r="158" ht="15" spans="1:6">
      <c r="A158" s="20" t="s">
        <v>89</v>
      </c>
      <c r="B158" s="20"/>
      <c r="C158" s="20"/>
      <c r="D158" s="20"/>
      <c r="E158" s="3"/>
      <c r="F158" s="3"/>
    </row>
    <row r="159" ht="15" spans="1:6">
      <c r="A159" s="20" t="s">
        <v>90</v>
      </c>
      <c r="B159" s="20"/>
      <c r="C159" s="20"/>
      <c r="F159" s="3"/>
    </row>
    <row r="160" spans="2:6">
      <c r="B160" s="3"/>
      <c r="C160" s="3" t="s">
        <v>91</v>
      </c>
      <c r="D160" s="3" t="s">
        <v>92</v>
      </c>
      <c r="E160" s="3"/>
      <c r="F160" s="3"/>
    </row>
    <row r="161" spans="1:9">
      <c r="A161" t="s">
        <v>93</v>
      </c>
      <c r="B161" t="s">
        <v>94</v>
      </c>
      <c r="C161" t="s">
        <v>95</v>
      </c>
      <c r="D161" t="s">
        <v>96</v>
      </c>
      <c r="E161" t="s">
        <v>97</v>
      </c>
      <c r="F161" t="s">
        <v>98</v>
      </c>
      <c r="G161" s="10">
        <v>284832000</v>
      </c>
      <c r="H161" s="10"/>
      <c r="I161" s="10"/>
    </row>
    <row r="162" spans="1:9">
      <c r="A162" t="s">
        <v>93</v>
      </c>
      <c r="B162" t="s">
        <v>94</v>
      </c>
      <c r="C162" t="s">
        <v>99</v>
      </c>
      <c r="D162" t="s">
        <v>96</v>
      </c>
      <c r="E162" t="s">
        <v>100</v>
      </c>
      <c r="F162" t="s">
        <v>98</v>
      </c>
      <c r="G162" s="10">
        <v>43150000</v>
      </c>
      <c r="H162" s="10"/>
      <c r="I162" s="10"/>
    </row>
    <row r="163" spans="1:9">
      <c r="A163" t="s">
        <v>93</v>
      </c>
      <c r="B163" t="s">
        <v>94</v>
      </c>
      <c r="C163" t="s">
        <v>101</v>
      </c>
      <c r="D163" t="s">
        <v>96</v>
      </c>
      <c r="E163" s="3" t="s">
        <v>102</v>
      </c>
      <c r="F163" t="s">
        <v>98</v>
      </c>
      <c r="G163" s="10">
        <v>2000</v>
      </c>
      <c r="H163" s="10"/>
      <c r="I163" s="10"/>
    </row>
    <row r="164" spans="1:9">
      <c r="A164" t="s">
        <v>93</v>
      </c>
      <c r="B164" t="s">
        <v>94</v>
      </c>
      <c r="C164" t="s">
        <v>103</v>
      </c>
      <c r="D164" t="s">
        <v>96</v>
      </c>
      <c r="E164" t="s">
        <v>104</v>
      </c>
      <c r="F164" t="s">
        <v>98</v>
      </c>
      <c r="G164" s="10">
        <v>6890000</v>
      </c>
      <c r="H164" s="10"/>
      <c r="I164" s="10"/>
    </row>
    <row r="165" spans="1:9">
      <c r="A165" t="s">
        <v>93</v>
      </c>
      <c r="B165" t="s">
        <v>94</v>
      </c>
      <c r="C165" t="s">
        <v>105</v>
      </c>
      <c r="D165" t="s">
        <v>96</v>
      </c>
      <c r="E165" t="s">
        <v>106</v>
      </c>
      <c r="F165" t="s">
        <v>98</v>
      </c>
      <c r="G165" s="10">
        <v>3960000</v>
      </c>
      <c r="H165" s="10"/>
      <c r="I165" s="10"/>
    </row>
    <row r="166" spans="1:9">
      <c r="A166" t="s">
        <v>93</v>
      </c>
      <c r="B166" t="s">
        <v>94</v>
      </c>
      <c r="C166" t="s">
        <v>107</v>
      </c>
      <c r="D166" t="s">
        <v>96</v>
      </c>
      <c r="E166" t="s">
        <v>45</v>
      </c>
      <c r="F166" t="s">
        <v>98</v>
      </c>
      <c r="G166" s="10">
        <v>6200000</v>
      </c>
      <c r="H166" s="10"/>
      <c r="I166" s="10"/>
    </row>
    <row r="167" spans="1:9">
      <c r="A167" t="s">
        <v>93</v>
      </c>
      <c r="B167" t="s">
        <v>94</v>
      </c>
      <c r="C167" t="s">
        <v>108</v>
      </c>
      <c r="D167" t="s">
        <v>96</v>
      </c>
      <c r="E167" t="s">
        <v>109</v>
      </c>
      <c r="F167" t="s">
        <v>98</v>
      </c>
      <c r="G167" s="10">
        <v>27278000</v>
      </c>
      <c r="H167" s="10"/>
      <c r="I167" s="10"/>
    </row>
    <row r="168" spans="1:9">
      <c r="A168" t="s">
        <v>93</v>
      </c>
      <c r="B168" t="s">
        <v>94</v>
      </c>
      <c r="C168" t="s">
        <v>110</v>
      </c>
      <c r="D168" t="s">
        <v>96</v>
      </c>
      <c r="E168" t="s">
        <v>111</v>
      </c>
      <c r="F168" t="s">
        <v>98</v>
      </c>
      <c r="G168" s="10">
        <v>102000</v>
      </c>
      <c r="H168" s="10"/>
      <c r="I168" s="10"/>
    </row>
    <row r="169" spans="1:9">
      <c r="A169" t="s">
        <v>93</v>
      </c>
      <c r="B169" t="s">
        <v>94</v>
      </c>
      <c r="C169" t="s">
        <v>112</v>
      </c>
      <c r="D169" t="s">
        <v>96</v>
      </c>
      <c r="E169" t="s">
        <v>113</v>
      </c>
      <c r="F169" t="s">
        <v>98</v>
      </c>
      <c r="G169" s="10">
        <v>456000</v>
      </c>
      <c r="H169" s="10"/>
      <c r="I169" s="10"/>
    </row>
    <row r="170" spans="1:9">
      <c r="A170" t="s">
        <v>93</v>
      </c>
      <c r="B170" t="s">
        <v>94</v>
      </c>
      <c r="C170" t="s">
        <v>114</v>
      </c>
      <c r="D170" t="s">
        <v>96</v>
      </c>
      <c r="E170" t="s">
        <v>115</v>
      </c>
      <c r="F170" t="s">
        <v>98</v>
      </c>
      <c r="G170" s="10">
        <v>572000</v>
      </c>
      <c r="H170" s="10"/>
      <c r="I170" s="10"/>
    </row>
    <row r="171" spans="1:9">
      <c r="A171" t="s">
        <v>93</v>
      </c>
      <c r="B171" t="s">
        <v>116</v>
      </c>
      <c r="C171" t="s">
        <v>114</v>
      </c>
      <c r="D171" t="s">
        <v>96</v>
      </c>
      <c r="E171" t="s">
        <v>117</v>
      </c>
      <c r="F171" t="s">
        <v>98</v>
      </c>
      <c r="G171" s="10">
        <v>750000</v>
      </c>
      <c r="H171" s="10"/>
      <c r="I171" s="10"/>
    </row>
    <row r="172" spans="1:9">
      <c r="A172" t="s">
        <v>93</v>
      </c>
      <c r="B172" t="s">
        <v>94</v>
      </c>
      <c r="C172" t="s">
        <v>118</v>
      </c>
      <c r="D172" t="s">
        <v>96</v>
      </c>
      <c r="E172" t="s">
        <v>119</v>
      </c>
      <c r="F172" t="s">
        <v>98</v>
      </c>
      <c r="G172" s="10">
        <v>2950000</v>
      </c>
      <c r="H172" s="10"/>
      <c r="I172" s="10"/>
    </row>
    <row r="173" spans="1:9">
      <c r="A173" t="s">
        <v>93</v>
      </c>
      <c r="B173" t="s">
        <v>94</v>
      </c>
      <c r="C173" t="s">
        <v>120</v>
      </c>
      <c r="D173" t="s">
        <v>96</v>
      </c>
      <c r="E173" t="s">
        <v>121</v>
      </c>
      <c r="F173" t="s">
        <v>98</v>
      </c>
      <c r="G173" s="10">
        <v>4000</v>
      </c>
      <c r="H173" s="10"/>
      <c r="I173" s="10"/>
    </row>
    <row r="174" spans="9:9">
      <c r="I174" s="10"/>
    </row>
    <row r="175" spans="7:9">
      <c r="G175" s="13">
        <v>377146000</v>
      </c>
      <c r="I175" s="10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Napijalo</dc:creator>
  <cp:lastModifiedBy>Бојана</cp:lastModifiedBy>
  <dcterms:created xsi:type="dcterms:W3CDTF">2026-01-07T16:27:00Z</dcterms:created>
  <dcterms:modified xsi:type="dcterms:W3CDTF">2026-01-14T12:05:28Z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45F0CDF4A7BF4961A493C7FCDD31B0BB_13</vt:lpwstr>
  </property>
  <property fmtid="{D5CDD505-2E9C-101B-9397-08002B2CF9AE}" pid="3" name="KSOProductBuildVer">
    <vt:lpwstr>1033-12.2.0.23196</vt:lpwstr>
  </property>
</Properties>
</file>